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pan\OneDrive\デスクトップ\長野県相談支援専門員協会\ホームページ関連\2. 各種資料ページ\相談支援従事者現任研修の受講(更新)について\"/>
    </mc:Choice>
  </mc:AlternateContent>
  <xr:revisionPtr revIDLastSave="0" documentId="13_ncr:1_{62F46D49-6632-48DA-BFC6-6FFBD79948C9}" xr6:coauthVersionLast="46" xr6:coauthVersionMax="46" xr10:uidLastSave="{00000000-0000-0000-0000-000000000000}"/>
  <bookViews>
    <workbookView xWindow="-120" yWindow="-120" windowWidth="29040" windowHeight="15840" tabRatio="320" xr2:uid="{10F423AA-3CCC-49CC-BE3B-A708913F5744}"/>
  </bookViews>
  <sheets>
    <sheet name="フォーム" sheetId="1" r:id="rId1"/>
  </sheets>
  <definedNames>
    <definedName name="_xlnm.Print_Area" localSheetId="0">フォーム!$B$3:$M$31</definedName>
    <definedName name="元号">フォーム!$S$3:$S$4</definedName>
    <definedName name="平成">フォーム!$T$3:$T$15</definedName>
    <definedName name="令和">フォーム!$U$3:$U$17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S17" i="1"/>
  <c r="S18" i="1"/>
  <c r="K18" i="1" s="1"/>
  <c r="S19" i="1"/>
  <c r="K19" i="1" s="1"/>
  <c r="S20" i="1"/>
  <c r="K20" i="1" s="1"/>
  <c r="S16" i="1"/>
  <c r="K15" i="1"/>
  <c r="C13" i="1"/>
  <c r="H20" i="1"/>
  <c r="H19" i="1"/>
  <c r="H18" i="1"/>
  <c r="H17" i="1"/>
  <c r="H16" i="1"/>
  <c r="F20" i="1"/>
  <c r="F19" i="1"/>
  <c r="F18" i="1"/>
  <c r="F17" i="1"/>
  <c r="F16" i="1"/>
  <c r="E20" i="1"/>
  <c r="E19" i="1"/>
  <c r="E18" i="1"/>
  <c r="E17" i="1"/>
  <c r="E16" i="1"/>
  <c r="S8" i="1"/>
  <c r="A11" i="1"/>
  <c r="Q16" i="1" l="1"/>
  <c r="D16" i="1" s="1"/>
  <c r="Q20" i="1"/>
  <c r="D20" i="1" s="1"/>
  <c r="R17" i="1"/>
  <c r="G17" i="1" s="1"/>
  <c r="Q19" i="1"/>
  <c r="D19" i="1" s="1"/>
  <c r="Q18" i="1"/>
  <c r="D18" i="1" s="1"/>
  <c r="R20" i="1"/>
  <c r="G20" i="1" s="1"/>
  <c r="Q17" i="1"/>
  <c r="D17" i="1" s="1"/>
  <c r="R16" i="1"/>
  <c r="G16" i="1" s="1"/>
  <c r="R19" i="1"/>
  <c r="G19" i="1" s="1"/>
  <c r="R18" i="1"/>
  <c r="G18" i="1" s="1"/>
  <c r="K17" i="1" l="1"/>
  <c r="K16" i="1"/>
</calcChain>
</file>

<file path=xl/sharedStrings.xml><?xml version="1.0" encoding="utf-8"?>
<sst xmlns="http://schemas.openxmlformats.org/spreadsheetml/2006/main" count="48" uniqueCount="41">
  <si>
    <t>(例)</t>
    <rPh sb="1" eb="2">
      <t>レイ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</si>
  <si>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</si>
  <si>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</si>
  <si>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 xml:space="preserve">   現任研修　受講年度確認フォーム</t>
    <rPh sb="3" eb="5">
      <t>ゲンニン</t>
    </rPh>
    <rPh sb="5" eb="7">
      <t>ケンシュウ</t>
    </rPh>
    <rPh sb="8" eb="10">
      <t>ジュコウ</t>
    </rPh>
    <rPh sb="10" eb="12">
      <t>ネンド</t>
    </rPh>
    <rPh sb="12" eb="14">
      <t>カクニン</t>
    </rPh>
    <phoneticPr fontId="1"/>
  </si>
  <si>
    <t>（年度は 4月1日から翌年3月31日まで）</t>
  </si>
  <si>
    <t>初任者研修を</t>
    <rPh sb="0" eb="3">
      <t>ショニンシャ</t>
    </rPh>
    <rPh sb="3" eb="5">
      <t>ケンシュウ</t>
    </rPh>
    <phoneticPr fontId="1"/>
  </si>
  <si>
    <t>西暦基本</t>
    <rPh sb="0" eb="2">
      <t>セイレキ</t>
    </rPh>
    <rPh sb="2" eb="4">
      <t>キホン</t>
    </rPh>
    <phoneticPr fontId="1"/>
  </si>
  <si>
    <t>受講1回目</t>
    <rPh sb="0" eb="2">
      <t>ジュコウ</t>
    </rPh>
    <rPh sb="3" eb="5">
      <t>カイメ</t>
    </rPh>
    <phoneticPr fontId="1"/>
  </si>
  <si>
    <t>受講2回目</t>
    <rPh sb="0" eb="2">
      <t>ジュコウ</t>
    </rPh>
    <rPh sb="3" eb="5">
      <t>カイメ</t>
    </rPh>
    <phoneticPr fontId="1"/>
  </si>
  <si>
    <t>受講3回目</t>
    <rPh sb="0" eb="2">
      <t>ジュコウ</t>
    </rPh>
    <rPh sb="3" eb="5">
      <t>カイメ</t>
    </rPh>
    <phoneticPr fontId="1"/>
  </si>
  <si>
    <t>受講4回目</t>
    <rPh sb="0" eb="2">
      <t>ジュコウ</t>
    </rPh>
    <rPh sb="3" eb="5">
      <t>カイメ</t>
    </rPh>
    <phoneticPr fontId="1"/>
  </si>
  <si>
    <t>受講5回目</t>
    <rPh sb="0" eb="2">
      <t>ジュコウ</t>
    </rPh>
    <rPh sb="3" eb="5">
      <t>カイメ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</si>
  <si>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</si>
  <si>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</si>
  <si>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受講する
年度は</t>
    <rPh sb="0" eb="2">
      <t>ジュコウ</t>
    </rPh>
    <rPh sb="5" eb="7">
      <t>ネンド</t>
    </rPh>
    <phoneticPr fontId="1"/>
  </si>
  <si>
    <t>平成25年度</t>
    <rPh sb="0" eb="2">
      <t>ヘイセイ</t>
    </rPh>
    <rPh sb="4" eb="6">
      <t>ネンド</t>
    </rPh>
    <phoneticPr fontId="1"/>
  </si>
  <si>
    <t>判定　○</t>
    <rPh sb="0" eb="2">
      <t>ハンテイ</t>
    </rPh>
    <phoneticPr fontId="1"/>
  </si>
  <si>
    <t>2回目は受講し忘れた　　　×</t>
    <rPh sb="1" eb="3">
      <t>カイメ</t>
    </rPh>
    <rPh sb="4" eb="6">
      <t>ジュコウ</t>
    </rPh>
    <rPh sb="7" eb="8">
      <t>ワス</t>
    </rPh>
    <phoneticPr fontId="1"/>
  </si>
  <si>
    <t>（この場合、失効してしまったので再度、</t>
    <rPh sb="3" eb="5">
      <t>バアイ</t>
    </rPh>
    <rPh sb="6" eb="8">
      <t>シッコウ</t>
    </rPh>
    <rPh sb="16" eb="18">
      <t>サイド</t>
    </rPh>
    <phoneticPr fontId="1"/>
  </si>
  <si>
    <t>初任者研修からの受講となります）</t>
    <rPh sb="0" eb="3">
      <t>ショニンシャ</t>
    </rPh>
    <rPh sb="3" eb="5">
      <t>ケンシュウ</t>
    </rPh>
    <rPh sb="8" eb="10">
      <t>ジュコウ</t>
    </rPh>
    <phoneticPr fontId="1"/>
  </si>
  <si>
    <t>平成23年度～平成27年度</t>
    <rPh sb="0" eb="2">
      <t>ヘイセイ</t>
    </rPh>
    <rPh sb="4" eb="6">
      <t>ネンド</t>
    </rPh>
    <rPh sb="7" eb="9">
      <t>ヘイセイ</t>
    </rPh>
    <rPh sb="11" eb="13">
      <t>ネンド</t>
    </rPh>
    <phoneticPr fontId="1"/>
  </si>
  <si>
    <t>1回目</t>
    <rPh sb="1" eb="3">
      <t>カイメ</t>
    </rPh>
    <phoneticPr fontId="1"/>
  </si>
  <si>
    <t>平成28年度～令和2年度</t>
    <rPh sb="0" eb="2">
      <t>ヘイセイ</t>
    </rPh>
    <rPh sb="4" eb="6">
      <t>ネンド</t>
    </rPh>
    <rPh sb="7" eb="9">
      <t>レイワ</t>
    </rPh>
    <rPh sb="10" eb="12">
      <t>ネンド</t>
    </rPh>
    <phoneticPr fontId="1"/>
  </si>
  <si>
    <t>令和3年度～令和7年度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</si>
  <si>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令和8年度～令和12年度</t>
    <rPh sb="0" eb="2">
      <t>レイワ</t>
    </rPh>
    <rPh sb="3" eb="5">
      <t>ネンド</t>
    </rPh>
    <rPh sb="6" eb="8">
      <t>レイワ</t>
    </rPh>
    <rPh sb="10" eb="12">
      <t>ネンド</t>
    </rPh>
    <phoneticPr fontId="1"/>
  </si>
  <si>
    <t>令和13年度～令和17年度</t>
    <rPh sb="0" eb="2">
      <t>レイワ</t>
    </rPh>
    <rPh sb="4" eb="6">
      <t>ネンド</t>
    </rPh>
    <rPh sb="7" eb="9">
      <t>レイワ</t>
    </rPh>
    <rPh sb="11" eb="13">
      <t>ネンド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</si>
  <si>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</si>
  <si>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</si>
  <si>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</si>
  <si>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</si>
  <si>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元号</t>
    <rPh sb="0" eb="2">
      <t>ゲンゴウ</t>
    </rPh>
    <phoneticPr fontId="1"/>
  </si>
  <si>
    <t>受講年</t>
    <rPh sb="0" eb="2">
      <t>ジュコウ</t>
    </rPh>
    <rPh sb="2" eb="3">
      <t>ネン</t>
    </rPh>
    <phoneticPr fontId="1"/>
  </si>
  <si>
    <t>＜ 現任研修を修了した年度 ＞</t>
    <rPh sb="2" eb="4">
      <t>ゲンニン</t>
    </rPh>
    <rPh sb="4" eb="6">
      <t>ケンシュウ</t>
    </rPh>
    <rPh sb="7" eb="9">
      <t>シュウリョウ</t>
    </rPh>
    <rPh sb="11" eb="13">
      <t>ネンド</t>
    </rPh>
    <phoneticPr fontId="1"/>
  </si>
  <si>
    <t>平成23年1月15日に初任者研修を修了した場合、</t>
    <rPh sb="17" eb="19">
      <t>シュウリョウ</t>
    </rPh>
    <phoneticPr fontId="1"/>
  </si>
  <si>
    <t>入力する年度は 平成22年となります</t>
    <rPh sb="0" eb="2">
      <t>ニュウリョク</t>
    </rPh>
    <rPh sb="8" eb="10">
      <t>ヘイセイ</t>
    </rPh>
    <rPh sb="12" eb="13">
      <t>ネン</t>
    </rPh>
    <phoneticPr fontId="1"/>
  </si>
  <si>
    <r>
      <rPr>
        <b/>
        <sz val="14"/>
        <color rgb="FF7030A0"/>
        <rFont val="ＭＳ Ｐゴシック"/>
        <family val="3"/>
        <charset val="128"/>
      </rPr>
      <t>最初に</t>
    </r>
    <r>
      <rPr>
        <sz val="14"/>
        <rFont val="ＭＳ Ｐゴシック"/>
        <family val="3"/>
        <charset val="128"/>
      </rPr>
      <t>、ドロップダウンリストから、</t>
    </r>
    <r>
      <rPr>
        <b/>
        <sz val="14"/>
        <color rgb="FFFF0000"/>
        <rFont val="ＭＳ Ｐゴシック"/>
        <family val="3"/>
        <charset val="128"/>
      </rPr>
      <t>初任者研修</t>
    </r>
    <r>
      <rPr>
        <sz val="14"/>
        <color theme="1"/>
        <rFont val="ＭＳ Ｐゴシック"/>
        <family val="3"/>
        <charset val="128"/>
      </rPr>
      <t>の受講・修了年度を入力してください。すると、
現任研修を受講する年度が表示され、</t>
    </r>
    <r>
      <rPr>
        <b/>
        <sz val="14"/>
        <color rgb="FF7030A0"/>
        <rFont val="ＭＳ Ｐゴシック"/>
        <family val="3"/>
        <charset val="128"/>
      </rPr>
      <t>さらに</t>
    </r>
    <r>
      <rPr>
        <sz val="14"/>
        <color theme="1"/>
        <rFont val="ＭＳ Ｐゴシック"/>
        <family val="3"/>
        <charset val="128"/>
      </rPr>
      <t>、
現任受講済み年度を入力すると判定結果が表示されます。</t>
    </r>
    <rPh sb="0" eb="2">
      <t>サイショ</t>
    </rPh>
    <rPh sb="67" eb="69">
      <t>ゲンニン</t>
    </rPh>
    <phoneticPr fontId="1"/>
  </si>
  <si>
    <r>
      <t xml:space="preserve"> </t>
    </r>
    <r>
      <rPr>
        <b/>
        <sz val="14"/>
        <color theme="1"/>
        <rFont val="ＭＳ Ｐゴシック"/>
        <family val="3"/>
        <charset val="128"/>
      </rPr>
      <t>この色</t>
    </r>
    <r>
      <rPr>
        <sz val="14"/>
        <color theme="1"/>
        <rFont val="ＭＳ Ｐゴシック"/>
        <family val="3"/>
        <charset val="128"/>
      </rPr>
      <t>　の背景色セル に入力してください（プルダウンリストから選択できます）</t>
    </r>
    <rPh sb="3" eb="4">
      <t>イロ</t>
    </rPh>
    <rPh sb="6" eb="9">
      <t>ハイケイショク</t>
    </rPh>
    <rPh sb="13" eb="15">
      <t>ニュウリョク</t>
    </rPh>
    <rPh sb="32" eb="34">
      <t>センタク</t>
    </rPh>
    <phoneticPr fontId="1"/>
  </si>
  <si>
    <t>年度に受講</t>
    <rPh sb="0" eb="2">
      <t>ネンド</t>
    </rPh>
    <rPh sb="3" eb="5">
      <t>ジュコウ</t>
    </rPh>
    <phoneticPr fontId="1"/>
  </si>
  <si>
    <t>印刷プレビューから、印刷できます（A4用紙横置きです）</t>
    <rPh sb="0" eb="2">
      <t>インサツ</t>
    </rPh>
    <rPh sb="10" eb="12">
      <t>インサツ</t>
    </rPh>
    <rPh sb="19" eb="21">
      <t>ヨウシ</t>
    </rPh>
    <rPh sb="21" eb="23">
      <t>ヨコオ</t>
    </rPh>
    <phoneticPr fontId="1"/>
  </si>
  <si>
    <t>©</t>
    <phoneticPr fontId="1"/>
  </si>
  <si>
    <t>(特非)長野県相談支援専門員協会2021</t>
    <rPh sb="1" eb="2">
      <t>トク</t>
    </rPh>
    <rPh sb="2" eb="3">
      <t>ヒ</t>
    </rPh>
    <rPh sb="4" eb="7">
      <t>ナガノケン</t>
    </rPh>
    <rPh sb="7" eb="9">
      <t>ソウダン</t>
    </rPh>
    <rPh sb="9" eb="11">
      <t>シエン</t>
    </rPh>
    <rPh sb="11" eb="14">
      <t>センモンイン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</si>
</sst>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5" tint="-0.49998474074526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CC339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0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4" borderId="0" xfId="0" applyFont="1" applyFill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7" fillId="4" borderId="0" xfId="0" applyFont="1" applyFill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3" fillId="2" borderId="11" xfId="0" quotePrefix="1" applyFont="1" applyFill="1" applyBorder="1" applyAlignment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12" xfId="0" applyFont="1" applyFill="1" applyBorder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</xf>
    <xf numFmtId="0" fontId="2" fillId="4" borderId="0" xfId="0" quotePrefix="1" applyFont="1" applyFill="1" applyProtection="1">
      <alignment vertical="center"/>
    </xf>
    <xf numFmtId="0" fontId="13" fillId="2" borderId="11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3" fillId="2" borderId="11" xfId="0" quotePrefix="1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15" fillId="4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/>
    </xf>
    <xf numFmtId="0" fontId="17" fillId="4" borderId="17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right"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5" fillId="2" borderId="11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12" xfId="0" applyFont="1" applyFill="1" applyBorder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5" fillId="4" borderId="17" xfId="0" applyFont="1" applyFill="1" applyBorder="1" applyProtection="1">
      <alignment vertical="center"/>
    </xf>
    <xf numFmtId="0" fontId="5" fillId="2" borderId="20" xfId="0" applyFont="1" applyFill="1" applyBorder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/>
    <xf numFmtId="0" fontId="8" fillId="2" borderId="12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Protection="1">
      <alignment vertical="center"/>
    </xf>
    <xf numFmtId="0" fontId="3" fillId="2" borderId="20" xfId="0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4" borderId="0" xfId="0" applyFont="1" applyFill="1" applyProtection="1">
      <alignment vertical="center"/>
    </xf>
    <xf numFmtId="0" fontId="17" fillId="2" borderId="14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right" vertical="center"/>
    </xf>
    <xf numFmtId="0" fontId="24" fillId="4" borderId="0" xfId="0" applyFont="1" applyFill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 wrapText="1"/>
    </xf>
    <xf numFmtId="0" fontId="22" fillId="2" borderId="7" xfId="0" applyFont="1" applyFill="1" applyBorder="1" applyAlignment="1" applyProtection="1">
      <alignment vertical="center" wrapText="1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textRotation="255" wrapText="1"/>
    </xf>
    <xf numFmtId="0" fontId="5" fillId="2" borderId="18" xfId="0" applyFont="1" applyFill="1" applyBorder="1" applyAlignment="1" applyProtection="1">
      <alignment horizontal="distributed" vertical="center"/>
    </xf>
    <xf numFmtId="0" fontId="5" fillId="2" borderId="19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731520</xdr:colOff>
      <xdr:row>25</xdr:row>
      <xdr:rowOff>0</xdr:rowOff>
    </xdr:from>
    <xdr:to>
      <xdr:col>3</xdr:col>
      <xdr:colOff>388620</xdr:colOff>
      <xdr:row>30</xdr:row>
      <xdr:rowOff>7620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3E5EB70E-42A4-4026-AF0B-09A7F4BD6922}"/>
            </a:ext>
          </a:extLst>
        </xdr:cNvPr>
        <xdr:cNvSpPr/>
      </xdr:nvSpPr>
      <xdr:spPr>
        <a:xfrm>
          <a:off x="1470660" y="6332220"/>
          <a:ext cx="1135380" cy="1348740"/>
        </a:xfrm>
        <a:prstGeom prst="rightArrowCallout">
          <a:avLst/>
        </a:prstGeom>
        <a:solidFill>
          <a:schemeClr val="accent2">
            <a:lumMod val="20000"/>
            <a:lumOff val="80000"/>
            <a:alpha val="4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B3A2-02BD-45E0-94C2-8D4E1769BCD4}">
  <sheetPr>
    <pageSetUpPr autoPageBreaks="0" fitToPage="1"/>
  </sheetPr>
  <dimension ref="A1:U81"/>
  <sheetViews>
    <sheetView showGridLines="0" showRowColHeaders="0" tabSelected="1" zoomScaleNormal="100" workbookViewId="0">
      <selection activeCell="E8" sqref="E8:E9"/>
    </sheetView>
  </sheetViews>
  <sheetFormatPr defaultColWidth="0" defaultRowHeight="19.149999999999999" customHeight="1" zeroHeight="1"/>
  <cols>
    <col min="1" max="14" width="9.75" style="1" customWidth="1"/>
    <col min="15" max="21" width="0" style="1" hidden="1" customWidth="1"/>
    <col min="22" max="16384" width="9.75" style="1" hidden="1"/>
  </cols>
  <sheetData>
    <row r="1" spans="1:21" ht="19.149999999999999" customHeight="1"/>
    <row r="2" spans="1:21" ht="19.149999999999999" customHeight="1" thickBot="1">
      <c r="B2" s="78" t="s">
        <v>36</v>
      </c>
      <c r="C2" s="79"/>
      <c r="S2" s="23" t="s">
        <v>30</v>
      </c>
      <c r="T2" s="31" t="s">
        <v>1</v>
      </c>
      <c r="U2" s="31" t="s">
        <v>2</v>
      </c>
    </row>
    <row r="3" spans="1:21" ht="19.149999999999999" customHeight="1" thickTop="1">
      <c r="B3" s="92" t="s">
        <v>3</v>
      </c>
      <c r="C3" s="93"/>
      <c r="D3" s="93"/>
      <c r="E3" s="93"/>
      <c r="F3" s="93"/>
      <c r="G3" s="2"/>
      <c r="H3" s="2"/>
      <c r="I3" s="47"/>
      <c r="J3" s="45"/>
      <c r="K3" s="45"/>
      <c r="L3" s="45"/>
      <c r="M3" s="46"/>
      <c r="S3" s="23" t="s">
        <v>1</v>
      </c>
      <c r="T3" s="23">
        <v>18</v>
      </c>
      <c r="U3" s="23">
        <v>1</v>
      </c>
    </row>
    <row r="4" spans="1:21" ht="19.149999999999999" customHeight="1">
      <c r="B4" s="94"/>
      <c r="C4" s="95"/>
      <c r="D4" s="95"/>
      <c r="E4" s="95"/>
      <c r="F4" s="95"/>
      <c r="G4" s="49"/>
      <c r="H4" s="49"/>
      <c r="I4" s="50"/>
      <c r="J4" s="51"/>
      <c r="K4" s="51"/>
      <c r="L4" s="51"/>
      <c r="M4" s="52"/>
      <c r="S4" s="23" t="s">
        <v>2</v>
      </c>
      <c r="T4" s="23">
        <v>19</v>
      </c>
      <c r="U4" s="23">
        <v>2</v>
      </c>
    </row>
    <row r="5" spans="1:21" ht="19.149999999999999" customHeight="1">
      <c r="A5" s="15"/>
      <c r="B5" s="17"/>
      <c r="C5" s="104" t="s">
        <v>35</v>
      </c>
      <c r="D5" s="104"/>
      <c r="E5" s="104"/>
      <c r="F5" s="104"/>
      <c r="G5" s="104"/>
      <c r="H5" s="104"/>
      <c r="I5" s="104"/>
      <c r="J5" s="104"/>
      <c r="K5" s="104"/>
      <c r="L5" s="104"/>
      <c r="M5" s="61"/>
      <c r="T5" s="23">
        <v>20</v>
      </c>
      <c r="U5" s="23">
        <v>3</v>
      </c>
    </row>
    <row r="6" spans="1:21" ht="19.149999999999999" customHeight="1">
      <c r="A6" s="15"/>
      <c r="B6" s="17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61"/>
      <c r="T6" s="23">
        <v>21</v>
      </c>
      <c r="U6" s="23">
        <v>4</v>
      </c>
    </row>
    <row r="7" spans="1:21" ht="19.149999999999999" customHeight="1" thickBot="1">
      <c r="A7" s="15"/>
      <c r="B7" s="17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61"/>
      <c r="S7" s="31" t="s">
        <v>6</v>
      </c>
      <c r="T7" s="23">
        <v>22</v>
      </c>
      <c r="U7" s="23">
        <v>5</v>
      </c>
    </row>
    <row r="8" spans="1:21" ht="19.149999999999999" customHeight="1">
      <c r="A8" s="15"/>
      <c r="B8" s="17"/>
      <c r="C8" s="102" t="s">
        <v>5</v>
      </c>
      <c r="D8" s="102"/>
      <c r="E8" s="97"/>
      <c r="F8" s="99"/>
      <c r="G8" s="99"/>
      <c r="H8" s="101" t="s">
        <v>37</v>
      </c>
      <c r="I8" s="101"/>
      <c r="J8" s="101"/>
      <c r="K8" s="8"/>
      <c r="L8" s="8"/>
      <c r="M8" s="61"/>
      <c r="S8" s="32" t="str">
        <f>IF(OR($E$8="",$F$8=""),"",IF($E$8="平成",$F$8+1988,IF($E$8="令和",$F$8+2018,"")))</f>
        <v/>
      </c>
      <c r="T8" s="23">
        <v>23</v>
      </c>
      <c r="U8" s="23">
        <v>6</v>
      </c>
    </row>
    <row r="9" spans="1:21" ht="19.149999999999999" customHeight="1" thickBot="1">
      <c r="A9" s="15"/>
      <c r="B9" s="17"/>
      <c r="C9" s="102"/>
      <c r="D9" s="102"/>
      <c r="E9" s="98"/>
      <c r="F9" s="100"/>
      <c r="G9" s="100"/>
      <c r="H9" s="101"/>
      <c r="I9" s="101"/>
      <c r="J9" s="101"/>
      <c r="K9" s="8"/>
      <c r="L9" s="8"/>
      <c r="M9" s="61"/>
      <c r="S9" s="48"/>
      <c r="T9" s="23">
        <v>24</v>
      </c>
      <c r="U9" s="23">
        <v>7</v>
      </c>
    </row>
    <row r="10" spans="1:21" ht="19.149999999999999" customHeight="1" thickBot="1">
      <c r="B10" s="62"/>
      <c r="C10" s="63"/>
      <c r="D10" s="63"/>
      <c r="E10" s="63"/>
      <c r="F10" s="63"/>
      <c r="G10" s="63"/>
      <c r="H10" s="63"/>
      <c r="I10" s="64" t="s">
        <v>4</v>
      </c>
      <c r="J10" s="63"/>
      <c r="K10" s="63"/>
      <c r="L10" s="63"/>
      <c r="M10" s="65"/>
      <c r="T10" s="23">
        <v>25</v>
      </c>
      <c r="U10" s="23">
        <v>8</v>
      </c>
    </row>
    <row r="11" spans="1:21" ht="19.149999999999999" customHeight="1" thickTop="1">
      <c r="A11" s="3">
        <f ca="1">IF(MONTH(TODAY())&lt;4,YEAR(TODAY())-1,YEAR(TODAY()))</f>
        <v>2021</v>
      </c>
      <c r="B11" s="20"/>
      <c r="C11" s="25"/>
      <c r="D11" s="21"/>
      <c r="E11" s="21"/>
      <c r="F11" s="21"/>
      <c r="G11" s="21"/>
      <c r="H11" s="21"/>
      <c r="I11" s="21"/>
      <c r="J11" s="21"/>
      <c r="K11" s="21"/>
      <c r="L11" s="21"/>
      <c r="M11" s="22"/>
      <c r="T11" s="23">
        <v>26</v>
      </c>
      <c r="U11" s="23">
        <v>9</v>
      </c>
    </row>
    <row r="12" spans="1:21" ht="19.149999999999999" customHeight="1">
      <c r="B12" s="17"/>
      <c r="C12" s="18"/>
      <c r="D12" s="18"/>
      <c r="E12" s="18"/>
      <c r="F12" s="18"/>
      <c r="G12" s="18"/>
      <c r="H12" s="18"/>
      <c r="I12" s="18"/>
      <c r="J12" s="18"/>
      <c r="K12" s="66"/>
      <c r="L12" s="66"/>
      <c r="M12" s="67"/>
      <c r="T12" s="23">
        <v>27</v>
      </c>
      <c r="U12" s="23">
        <v>10</v>
      </c>
    </row>
    <row r="13" spans="1:21" ht="19.149999999999999" customHeight="1">
      <c r="B13" s="19"/>
      <c r="C13" s="90" t="str">
        <f>IF(AND($E$8&lt;&gt;"",$F$8&lt;&gt;""),"この期間内で受講・修了することにより相談支援従事者の資格は更新されますが、判定が「×」の場合失効していますので、再度初任者研修からの受講となります","")</f>
        <v/>
      </c>
      <c r="D13" s="90"/>
      <c r="E13" s="90"/>
      <c r="F13" s="90"/>
      <c r="G13" s="90"/>
      <c r="H13" s="90"/>
      <c r="I13" s="68"/>
      <c r="J13" s="68"/>
      <c r="K13" s="69"/>
      <c r="L13" s="69"/>
      <c r="M13" s="67"/>
      <c r="N13" s="4"/>
      <c r="T13" s="23">
        <v>28</v>
      </c>
      <c r="U13" s="23">
        <v>11</v>
      </c>
    </row>
    <row r="14" spans="1:21" ht="19.149999999999999" customHeight="1">
      <c r="B14" s="19"/>
      <c r="C14" s="90"/>
      <c r="D14" s="90"/>
      <c r="E14" s="90"/>
      <c r="F14" s="90"/>
      <c r="G14" s="90"/>
      <c r="H14" s="90"/>
      <c r="I14" s="69"/>
      <c r="J14" s="69"/>
      <c r="K14" s="69"/>
      <c r="L14" s="69"/>
      <c r="M14" s="67"/>
      <c r="N14" s="4"/>
      <c r="T14" s="23">
        <v>29</v>
      </c>
      <c r="U14" s="23">
        <v>12</v>
      </c>
    </row>
    <row r="15" spans="1:21" ht="19.149999999999999" customHeight="1" thickBot="1">
      <c r="B15" s="26"/>
      <c r="C15" s="91"/>
      <c r="D15" s="91"/>
      <c r="E15" s="91"/>
      <c r="F15" s="91"/>
      <c r="G15" s="91"/>
      <c r="H15" s="91"/>
      <c r="I15" s="96" t="str">
        <f>IF(AND($E$8&lt;&gt;"",$F$8&lt;&gt;""),"現任受講済年度","")</f>
        <v/>
      </c>
      <c r="J15" s="96"/>
      <c r="K15" s="103" t="str">
        <f t="shared" ref="K15" si="0">IF(OR($E$8="",$F$8=""),"","判定")</f>
        <v/>
      </c>
      <c r="L15" s="103"/>
      <c r="M15" s="70"/>
      <c r="N15" s="71"/>
      <c r="Q15" s="31" t="s">
        <v>12</v>
      </c>
      <c r="R15" s="31" t="s">
        <v>13</v>
      </c>
      <c r="S15" s="31" t="s">
        <v>31</v>
      </c>
      <c r="T15" s="23">
        <v>30</v>
      </c>
      <c r="U15" s="23">
        <v>13</v>
      </c>
    </row>
    <row r="16" spans="1:21" ht="19.149999999999999" customHeight="1" thickBot="1">
      <c r="B16" s="5"/>
      <c r="C16" s="57" t="s">
        <v>21</v>
      </c>
      <c r="D16" s="72" t="str">
        <f>IF(OR($E$8="",$F$8=""),"",TEXT(DATE(Q16,5,1),"ggge"))</f>
        <v/>
      </c>
      <c r="E16" s="73" t="str">
        <f t="shared" ref="E16:E20" si="1">IF(OR($E$8="",$F$8=""),"","年度")</f>
        <v/>
      </c>
      <c r="F16" s="74" t="str">
        <f t="shared" ref="F16:F20" si="2">IF(OR($E$8="",$F$8=""),"","～")</f>
        <v/>
      </c>
      <c r="G16" s="72" t="str">
        <f>IF(OR($E$8="",$F$8=""),"",TEXT(DATE(R16,5,1),"ggge"))</f>
        <v/>
      </c>
      <c r="H16" s="73" t="str">
        <f t="shared" ref="H16:H20" si="3">IF(OR($E$8="",$F$8=""),"","年度")</f>
        <v/>
      </c>
      <c r="I16" s="75"/>
      <c r="J16" s="58"/>
      <c r="K16" s="88" t="str">
        <f>IF(OR(I16="",J16=""),"",IF(AND(Q16&lt;=S16,S16&lt;=R16),"○","×"))</f>
        <v/>
      </c>
      <c r="L16" s="89"/>
      <c r="M16" s="70"/>
      <c r="N16" s="71"/>
      <c r="P16" s="33" t="s">
        <v>7</v>
      </c>
      <c r="Q16" s="34" t="str">
        <f>IF(OR(E16="",F16=""),"",$S$8+1+(ROW(A1)-ROW($A$1))*5)</f>
        <v/>
      </c>
      <c r="R16" s="34" t="str">
        <f>IF(OR(E16="",F16=""),"",$S$8+5+(ROW(A1)-ROW($A$1))*5)</f>
        <v/>
      </c>
      <c r="S16" s="59" t="str">
        <f>IF(OR(I16="",J16=""),"",IF(I16="平成",J16+1988,IF(I16="令和",J16+2018,"")))</f>
        <v/>
      </c>
      <c r="T16" s="23"/>
      <c r="U16" s="23">
        <v>14</v>
      </c>
    </row>
    <row r="17" spans="1:21" ht="19.149999999999999" customHeight="1" thickBot="1">
      <c r="B17" s="16"/>
      <c r="C17" s="57" t="s">
        <v>26</v>
      </c>
      <c r="D17" s="72" t="str">
        <f>IF(OR($E$8="",$F$8=""),"",TEXT(DATE(Q17,5,1),"ggge"))</f>
        <v/>
      </c>
      <c r="E17" s="73" t="str">
        <f t="shared" si="1"/>
        <v/>
      </c>
      <c r="F17" s="74" t="str">
        <f t="shared" si="2"/>
        <v/>
      </c>
      <c r="G17" s="72" t="str">
        <f t="shared" ref="G17:G20" si="4">IF(OR($E$8="",$F$8=""),"",TEXT(DATE(R17,5,1),"ggge"))</f>
        <v/>
      </c>
      <c r="H17" s="73" t="str">
        <f t="shared" si="3"/>
        <v/>
      </c>
      <c r="I17" s="75"/>
      <c r="J17" s="58"/>
      <c r="K17" s="88" t="str">
        <f t="shared" ref="K17:K20" si="5">IF(OR(I17="",J17=""),"",IF(AND(Q17&lt;=S17,S17&lt;=R17),"○","×"))</f>
        <v/>
      </c>
      <c r="L17" s="89"/>
      <c r="M17" s="70"/>
      <c r="N17" s="71"/>
      <c r="P17" s="33" t="s">
        <v>8</v>
      </c>
      <c r="Q17" s="34" t="str">
        <f t="shared" ref="Q17:Q20" si="6">IF(OR(E17="",F17=""),"",$S$8+1+(ROW(A2)-ROW($A$1))*5)</f>
        <v/>
      </c>
      <c r="R17" s="34" t="str">
        <f t="shared" ref="R17:R20" si="7">IF(OR(E17="",F17=""),"",$S$8+5+(ROW(A2)-ROW($A$1))*5)</f>
        <v/>
      </c>
      <c r="S17" s="59" t="str">
        <f t="shared" ref="S17:S20" si="8">IF(OR(I17="",J17=""),"",IF(I17="平成",J17+1988,IF(I17="令和",J17+2018,"")))</f>
        <v/>
      </c>
      <c r="T17" s="23"/>
      <c r="U17" s="23">
        <v>15</v>
      </c>
    </row>
    <row r="18" spans="1:21" ht="19.149999999999999" customHeight="1" thickBot="1">
      <c r="B18" s="6"/>
      <c r="C18" s="57" t="s">
        <v>27</v>
      </c>
      <c r="D18" s="72" t="str">
        <f>IF(OR($E$8="",$F$8=""),"",TEXT(DATE(Q18,5,1),"ggge"))</f>
        <v/>
      </c>
      <c r="E18" s="73" t="str">
        <f t="shared" si="1"/>
        <v/>
      </c>
      <c r="F18" s="74" t="str">
        <f t="shared" si="2"/>
        <v/>
      </c>
      <c r="G18" s="72" t="str">
        <f t="shared" si="4"/>
        <v/>
      </c>
      <c r="H18" s="73" t="str">
        <f t="shared" si="3"/>
        <v/>
      </c>
      <c r="I18" s="75"/>
      <c r="J18" s="58"/>
      <c r="K18" s="88" t="str">
        <f t="shared" si="5"/>
        <v/>
      </c>
      <c r="L18" s="89"/>
      <c r="M18" s="70"/>
      <c r="N18" s="71"/>
      <c r="P18" s="33" t="s">
        <v>9</v>
      </c>
      <c r="Q18" s="34" t="str">
        <f t="shared" si="6"/>
        <v/>
      </c>
      <c r="R18" s="34" t="str">
        <f t="shared" si="7"/>
        <v/>
      </c>
      <c r="S18" s="59" t="str">
        <f t="shared" si="8"/>
        <v/>
      </c>
      <c r="T18" s="23"/>
      <c r="U18" s="23"/>
    </row>
    <row r="19" spans="1:21" ht="19.149999999999999" customHeight="1" thickBot="1">
      <c r="B19" s="6"/>
      <c r="C19" s="57" t="s">
        <v>28</v>
      </c>
      <c r="D19" s="72" t="str">
        <f>IF(OR($E$8="",$F$8=""),"",TEXT(DATE(Q19,5,1),"ggge"))</f>
        <v/>
      </c>
      <c r="E19" s="73" t="str">
        <f t="shared" si="1"/>
        <v/>
      </c>
      <c r="F19" s="74" t="str">
        <f t="shared" si="2"/>
        <v/>
      </c>
      <c r="G19" s="72" t="str">
        <f t="shared" si="4"/>
        <v/>
      </c>
      <c r="H19" s="73" t="str">
        <f t="shared" si="3"/>
        <v/>
      </c>
      <c r="I19" s="75"/>
      <c r="J19" s="58"/>
      <c r="K19" s="88" t="str">
        <f t="shared" si="5"/>
        <v/>
      </c>
      <c r="L19" s="89"/>
      <c r="M19" s="70"/>
      <c r="N19" s="71"/>
      <c r="P19" s="33" t="s">
        <v>10</v>
      </c>
      <c r="Q19" s="34" t="str">
        <f t="shared" si="6"/>
        <v/>
      </c>
      <c r="R19" s="34" t="str">
        <f t="shared" si="7"/>
        <v/>
      </c>
      <c r="S19" s="59" t="str">
        <f t="shared" si="8"/>
        <v/>
      </c>
      <c r="U19" s="23"/>
    </row>
    <row r="20" spans="1:21" ht="19.149999999999999" customHeight="1" thickBot="1">
      <c r="B20" s="6"/>
      <c r="C20" s="57" t="s">
        <v>29</v>
      </c>
      <c r="D20" s="72" t="str">
        <f>IF(OR($E$8="",$F$8=""),"",TEXT(DATE(Q20,5,1),"ggge"))</f>
        <v/>
      </c>
      <c r="E20" s="73" t="str">
        <f t="shared" si="1"/>
        <v/>
      </c>
      <c r="F20" s="74" t="str">
        <f t="shared" si="2"/>
        <v/>
      </c>
      <c r="G20" s="72" t="str">
        <f t="shared" si="4"/>
        <v/>
      </c>
      <c r="H20" s="73" t="str">
        <f t="shared" si="3"/>
        <v/>
      </c>
      <c r="I20" s="75"/>
      <c r="J20" s="58"/>
      <c r="K20" s="88" t="str">
        <f t="shared" si="5"/>
        <v/>
      </c>
      <c r="L20" s="89"/>
      <c r="M20" s="70"/>
      <c r="N20" s="71"/>
      <c r="P20" s="33" t="s">
        <v>11</v>
      </c>
      <c r="Q20" s="34" t="str">
        <f t="shared" si="6"/>
        <v/>
      </c>
      <c r="R20" s="34" t="str">
        <f t="shared" si="7"/>
        <v/>
      </c>
      <c r="S20" s="59" t="str">
        <f t="shared" si="8"/>
        <v/>
      </c>
      <c r="U20" s="23"/>
    </row>
    <row r="21" spans="1:21" ht="19.149999999999999" customHeight="1">
      <c r="B21" s="53"/>
      <c r="C21" s="54"/>
      <c r="D21" s="54"/>
      <c r="E21" s="54"/>
      <c r="F21" s="54"/>
      <c r="G21" s="54"/>
      <c r="H21" s="54"/>
      <c r="I21" s="76"/>
      <c r="J21" s="55"/>
      <c r="K21" s="55"/>
      <c r="L21" s="55"/>
      <c r="M21" s="56"/>
      <c r="U21" s="23"/>
    </row>
    <row r="22" spans="1:21" ht="19.149999999999999" customHeight="1" thickBot="1">
      <c r="B22" s="53"/>
      <c r="C22" s="60"/>
      <c r="D22" s="60"/>
      <c r="E22" s="60"/>
      <c r="F22" s="60"/>
      <c r="G22" s="109" t="s">
        <v>0</v>
      </c>
      <c r="H22" s="109"/>
      <c r="I22" s="77"/>
      <c r="J22" s="60"/>
      <c r="K22" s="60"/>
      <c r="L22" s="60"/>
      <c r="M22" s="56"/>
      <c r="U22" s="23"/>
    </row>
    <row r="23" spans="1:21" ht="19.149999999999999" customHeight="1" thickTop="1">
      <c r="B23" s="53"/>
      <c r="C23" s="54"/>
      <c r="D23" s="54"/>
      <c r="E23" s="54"/>
      <c r="F23" s="54"/>
      <c r="G23" s="109"/>
      <c r="H23" s="109"/>
      <c r="I23" s="54"/>
      <c r="J23" s="54"/>
      <c r="K23" s="54"/>
      <c r="L23" s="54"/>
      <c r="M23" s="56"/>
      <c r="U23" s="23"/>
    </row>
    <row r="24" spans="1:21" ht="19.149999999999999" customHeight="1">
      <c r="B24" s="17"/>
      <c r="C24" s="36" t="s">
        <v>33</v>
      </c>
      <c r="D24" s="36"/>
      <c r="E24" s="36"/>
      <c r="F24" s="36"/>
      <c r="G24" s="36"/>
      <c r="H24" s="18"/>
      <c r="I24" s="8"/>
      <c r="J24" s="54"/>
      <c r="K24" s="7"/>
      <c r="L24" s="7"/>
      <c r="M24" s="10"/>
    </row>
    <row r="25" spans="1:21" ht="19.149999999999999" customHeight="1">
      <c r="B25" s="11"/>
      <c r="C25" s="36" t="s">
        <v>34</v>
      </c>
      <c r="D25" s="9"/>
      <c r="E25" s="9"/>
      <c r="F25" s="9"/>
      <c r="G25" s="9"/>
      <c r="H25" s="9"/>
      <c r="I25" s="108" t="s">
        <v>32</v>
      </c>
      <c r="J25" s="108"/>
      <c r="K25" s="108"/>
      <c r="L25" s="24"/>
      <c r="M25" s="10"/>
    </row>
    <row r="26" spans="1:21" ht="19.149999999999999" customHeight="1">
      <c r="B26" s="12"/>
      <c r="C26" s="105" t="s">
        <v>14</v>
      </c>
      <c r="D26" s="9"/>
      <c r="E26" s="39" t="s">
        <v>21</v>
      </c>
      <c r="F26" s="106" t="s">
        <v>20</v>
      </c>
      <c r="G26" s="106"/>
      <c r="H26" s="106"/>
      <c r="I26" s="35"/>
      <c r="J26" s="40" t="s">
        <v>15</v>
      </c>
      <c r="K26" s="40"/>
      <c r="L26" s="40" t="s">
        <v>16</v>
      </c>
      <c r="M26" s="13"/>
    </row>
    <row r="27" spans="1:21" ht="19.149999999999999" customHeight="1">
      <c r="B27" s="12"/>
      <c r="C27" s="105"/>
      <c r="D27" s="9"/>
      <c r="E27" s="39" t="s">
        <v>26</v>
      </c>
      <c r="F27" s="107" t="s">
        <v>22</v>
      </c>
      <c r="G27" s="107"/>
      <c r="H27" s="107"/>
      <c r="I27" s="35"/>
      <c r="J27" s="43" t="s">
        <v>17</v>
      </c>
      <c r="K27" s="44"/>
      <c r="L27" s="41"/>
      <c r="M27" s="13"/>
    </row>
    <row r="28" spans="1:21" ht="19.149999999999999" customHeight="1">
      <c r="B28" s="12"/>
      <c r="C28" s="105"/>
      <c r="D28" s="9"/>
      <c r="E28" s="42" t="s">
        <v>27</v>
      </c>
      <c r="F28" s="107" t="s">
        <v>23</v>
      </c>
      <c r="G28" s="107"/>
      <c r="H28" s="107"/>
      <c r="I28" s="35"/>
      <c r="J28" s="37" t="s">
        <v>18</v>
      </c>
      <c r="K28" s="38"/>
      <c r="L28" s="38"/>
      <c r="M28" s="13"/>
    </row>
    <row r="29" spans="1:21" ht="19.149999999999999" customHeight="1">
      <c r="A29" s="14"/>
      <c r="B29" s="12"/>
      <c r="C29" s="105"/>
      <c r="D29" s="9"/>
      <c r="E29" s="42" t="s">
        <v>28</v>
      </c>
      <c r="F29" s="107" t="s">
        <v>24</v>
      </c>
      <c r="G29" s="107"/>
      <c r="H29" s="107"/>
      <c r="I29" s="35"/>
      <c r="J29" s="37" t="s">
        <v>19</v>
      </c>
      <c r="K29" s="37"/>
      <c r="L29" s="38"/>
      <c r="M29" s="13"/>
    </row>
    <row r="30" spans="1:21" ht="19.149999999999999" customHeight="1">
      <c r="A30" s="14"/>
      <c r="B30" s="12"/>
      <c r="C30" s="105"/>
      <c r="D30" s="9"/>
      <c r="E30" s="42" t="s">
        <v>29</v>
      </c>
      <c r="F30" s="107" t="s">
        <v>25</v>
      </c>
      <c r="G30" s="107"/>
      <c r="H30" s="107"/>
      <c r="I30" s="35"/>
      <c r="J30" s="30"/>
      <c r="K30" s="30"/>
      <c r="L30" s="35"/>
      <c r="M30" s="13"/>
    </row>
    <row r="31" spans="1:21" ht="19.149999999999999" customHeight="1" thickBot="1">
      <c r="B31" s="27"/>
      <c r="C31" s="28"/>
      <c r="D31" s="84"/>
      <c r="E31" s="84"/>
      <c r="F31" s="84"/>
      <c r="G31" s="83"/>
      <c r="H31" s="83"/>
      <c r="I31" s="85"/>
      <c r="J31" s="81"/>
      <c r="K31" s="82"/>
      <c r="L31" s="82"/>
      <c r="M31" s="29"/>
    </row>
    <row r="32" spans="1:21" ht="19.149999999999999" customHeight="1" thickTop="1">
      <c r="J32" s="87" t="s">
        <v>39</v>
      </c>
      <c r="K32" s="86" t="s">
        <v>40</v>
      </c>
    </row>
    <row r="33" spans="5:5" ht="19.149999999999999" customHeight="1">
      <c r="E33" s="80" t="s">
        <v>38</v>
      </c>
    </row>
    <row r="49" s="1" customFormat="1" ht="19.149999999999999" hidden="1" customHeight="1"/>
    <row r="50" s="1" customFormat="1" ht="19.149999999999999" hidden="1" customHeight="1"/>
    <row r="51" s="1" customFormat="1" ht="19.149999999999999" hidden="1" customHeight="1"/>
    <row r="52" s="1" customFormat="1" ht="19.149999999999999" hidden="1" customHeight="1"/>
    <row r="53" s="1" customFormat="1" ht="19.149999999999999" hidden="1" customHeight="1"/>
    <row r="54" s="1" customFormat="1" ht="19.149999999999999" hidden="1" customHeight="1"/>
    <row r="55" s="1" customFormat="1" ht="19.149999999999999" hidden="1" customHeight="1"/>
    <row r="56" s="1" customFormat="1" ht="19.149999999999999" hidden="1" customHeight="1"/>
    <row r="57" s="1" customFormat="1" ht="19.149999999999999" hidden="1" customHeight="1"/>
    <row r="58" s="1" customFormat="1" ht="19.149999999999999" hidden="1" customHeight="1"/>
    <row r="59" s="1" customFormat="1" ht="19.149999999999999" hidden="1" customHeight="1"/>
    <row r="60" s="1" customFormat="1" ht="19.149999999999999" hidden="1" customHeight="1"/>
    <row r="61" s="1" customFormat="1" ht="19.149999999999999" hidden="1" customHeight="1"/>
    <row r="62" s="1" customFormat="1" ht="19.149999999999999" hidden="1" customHeight="1"/>
    <row r="63" s="1" customFormat="1" ht="19.149999999999999" hidden="1" customHeight="1"/>
    <row r="64" s="1" customFormat="1" ht="19.149999999999999" hidden="1" customHeight="1"/>
    <row r="65" s="1" customFormat="1" ht="19.149999999999999" hidden="1" customHeight="1"/>
    <row r="66" s="1" customFormat="1" ht="19.149999999999999" hidden="1" customHeight="1"/>
    <row r="67" s="1" customFormat="1" ht="19.149999999999999" hidden="1" customHeight="1"/>
    <row r="68" s="1" customFormat="1" ht="19.149999999999999" hidden="1" customHeight="1"/>
    <row r="69" s="1" customFormat="1" ht="19.149999999999999" hidden="1" customHeight="1"/>
    <row r="70" s="1" customFormat="1" ht="19.149999999999999" hidden="1" customHeight="1"/>
    <row r="71" s="1" customFormat="1" ht="19.149999999999999" hidden="1" customHeight="1"/>
    <row r="72" s="1" customFormat="1" ht="19.149999999999999" hidden="1" customHeight="1"/>
    <row r="73" s="1" customFormat="1" ht="19.149999999999999" hidden="1" customHeight="1"/>
    <row r="74" s="1" customFormat="1" ht="19.149999999999999" hidden="1" customHeight="1"/>
    <row r="75" s="1" customFormat="1" ht="19.149999999999999" hidden="1" customHeight="1"/>
    <row r="76" s="1" customFormat="1" ht="19.149999999999999" hidden="1" customHeight="1"/>
    <row r="77" s="1" customFormat="1" ht="19.149999999999999" hidden="1" customHeight="1"/>
    <row r="78" s="1" customFormat="1" ht="19.149999999999999" hidden="1" customHeight="1"/>
    <row r="79" s="1" customFormat="1" ht="19.149999999999999" hidden="1" customHeight="1"/>
    <row r="80" s="1" customFormat="1" ht="19.149999999999999" hidden="1" customHeight="1"/>
    <row r="81" s="1" customFormat="1" ht="19.149999999999999" hidden="1" customHeight="1"/>
  </sheetData>
  <sheetProtection algorithmName="SHA-512" hashValue="X5l4iUGj7+Mnv8peTiul3EQ0ssI3PTHUgoJTViXI3K3yZvzPHgH4umDpPHPzHd+/bITW4B1GXo8wWD5in7QIBw==" saltValue="hZrX7y9pXl82snTXZAkOmA==" spinCount="100000" sheet="1" objects="1" scenarios="1" selectLockedCells="1"/>
  <mergeCells count="22">
    <mergeCell ref="I25:K25"/>
    <mergeCell ref="G22:H23"/>
    <mergeCell ref="C26:C30"/>
    <mergeCell ref="F26:H26"/>
    <mergeCell ref="F27:H27"/>
    <mergeCell ref="F28:H28"/>
    <mergeCell ref="F29:H29"/>
    <mergeCell ref="F30:H30"/>
    <mergeCell ref="B3:F4"/>
    <mergeCell ref="I15:J15"/>
    <mergeCell ref="K16:L16"/>
    <mergeCell ref="E8:E9"/>
    <mergeCell ref="F8:G9"/>
    <mergeCell ref="H8:J9"/>
    <mergeCell ref="C8:D9"/>
    <mergeCell ref="K15:L15"/>
    <mergeCell ref="C5:L7"/>
    <mergeCell ref="K17:L17"/>
    <mergeCell ref="K18:L18"/>
    <mergeCell ref="K19:L19"/>
    <mergeCell ref="K20:L20"/>
    <mergeCell ref="C13:H15"/>
  </mergeCells>
  <phoneticPr fontId="1"/>
  <conditionalFormatting sqref="D16:D20">
    <cfRule type="expression" dxfId="5" priority="7">
      <formula>$A$11=D16</formula>
    </cfRule>
  </conditionalFormatting>
  <conditionalFormatting sqref="E8">
    <cfRule type="expression" dxfId="4" priority="6">
      <formula>$E$8=""</formula>
    </cfRule>
  </conditionalFormatting>
  <conditionalFormatting sqref="F8">
    <cfRule type="expression" dxfId="3" priority="5">
      <formula>$F$8=""</formula>
    </cfRule>
  </conditionalFormatting>
  <conditionalFormatting sqref="K15">
    <cfRule type="expression" dxfId="2" priority="3">
      <formula>$A$11=K15</formula>
    </cfRule>
  </conditionalFormatting>
  <conditionalFormatting sqref="K16:L20">
    <cfRule type="expression" dxfId="1" priority="2">
      <formula>K16="×"</formula>
    </cfRule>
  </conditionalFormatting>
  <conditionalFormatting sqref="I16:J20">
    <cfRule type="expression" dxfId="0" priority="1">
      <formula>OR(I16="",J16="")</formula>
    </cfRule>
  </conditionalFormatting>
  <dataValidations xWindow="81" yWindow="602" count="3">
    <dataValidation type="list" allowBlank="1" showInputMessage="1" showErrorMessage="1" sqref="I16:I20 E8" xr:uid="{E9919280-7FCD-4F35-A241-BF4EC716CA42}">
      <formula1>元号</formula1>
    </dataValidation>
    <dataValidation type="list" imeMode="off" allowBlank="1" showInputMessage="1" showErrorMessage="1" sqref="J16:J20" xr:uid="{8159E4B2-1DC1-4172-BDFE-678E28E9E4B8}">
      <formula1>INDIRECT(I16)</formula1>
    </dataValidation>
    <dataValidation type="list" allowBlank="1" showInputMessage="1" showErrorMessage="1" sqref="F8:G9" xr:uid="{8FCCBC0B-0321-4C43-902D-0DB5F2067C9B}">
      <formula1>INDIRECT(E8)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scale="96" orientation="landscape" horizontalDpi="1200" verticalDpi="1200" r:id="rId1"/>
  <ignoredErrors>
    <ignoredError sqref="E16:E20 H16:H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フォーム</vt:lpstr>
      <vt:lpstr>フォーム!Print_Area</vt:lpstr>
      <vt:lpstr>元号</vt:lpstr>
      <vt:lpstr>平成</vt:lpstr>
      <vt:lpstr>令和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西澤道雄</dc:creator>
  <cp:lastModifiedBy>米山勝也</cp:lastModifiedBy>
  <cp:lastPrinted>2021-05-19T06:15:16Z</cp:lastPrinted>
  <dcterms:created xsi:type="dcterms:W3CDTF">2020-08-18T03:48:36Z</dcterms:created>
  <dcterms:modified xsi:type="dcterms:W3CDTF">2021-05-19T07:39:27Z</dcterms:modified>
</cp:coreProperties>
</file>